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 (4)\ARCHIVOS INFORMATICA ABR-JUN 2020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2" i="4"/>
  <c r="H50" i="4"/>
  <c r="H44" i="4"/>
  <c r="H42" i="4"/>
  <c r="E54" i="4"/>
  <c r="H54" i="4" s="1"/>
  <c r="E52" i="4"/>
  <c r="E50" i="4"/>
  <c r="E48" i="4"/>
  <c r="H48" i="4" s="1"/>
  <c r="E46" i="4"/>
  <c r="H46" i="4" s="1"/>
  <c r="E44" i="4"/>
  <c r="E42" i="4"/>
  <c r="C56" i="4"/>
  <c r="G34" i="4"/>
  <c r="F34" i="4"/>
  <c r="H32" i="4"/>
  <c r="E32" i="4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H34" i="4"/>
  <c r="E34" i="4"/>
  <c r="E56" i="4"/>
  <c r="H20" i="4"/>
  <c r="E20" i="4"/>
  <c r="E40" i="5" l="1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4" i="6"/>
  <c r="H71" i="6"/>
  <c r="H70" i="6"/>
  <c r="H67" i="6"/>
  <c r="H66" i="6"/>
  <c r="H63" i="6"/>
  <c r="H62" i="6"/>
  <c r="H59" i="6"/>
  <c r="H58" i="6"/>
  <c r="H55" i="6"/>
  <c r="H54" i="6"/>
  <c r="H51" i="6"/>
  <c r="H50" i="6"/>
  <c r="H47" i="6"/>
  <c r="H46" i="6"/>
  <c r="H42" i="6"/>
  <c r="H39" i="6"/>
  <c r="H38" i="6"/>
  <c r="H35" i="6"/>
  <c r="H34" i="6"/>
  <c r="H19" i="6"/>
  <c r="H11" i="6"/>
  <c r="H9" i="6"/>
  <c r="E76" i="6"/>
  <c r="H76" i="6" s="1"/>
  <c r="E75" i="6"/>
  <c r="E74" i="6"/>
  <c r="E73" i="6"/>
  <c r="H73" i="6" s="1"/>
  <c r="E72" i="6"/>
  <c r="H72" i="6" s="1"/>
  <c r="E71" i="6"/>
  <c r="E70" i="6"/>
  <c r="E69" i="6"/>
  <c r="H69" i="6" s="1"/>
  <c r="E68" i="6"/>
  <c r="H68" i="6" s="1"/>
  <c r="E67" i="6"/>
  <c r="E66" i="6"/>
  <c r="E64" i="6"/>
  <c r="H64" i="6" s="1"/>
  <c r="E63" i="6"/>
  <c r="E62" i="6"/>
  <c r="E61" i="6"/>
  <c r="H61" i="6" s="1"/>
  <c r="E60" i="6"/>
  <c r="H60" i="6" s="1"/>
  <c r="E59" i="6"/>
  <c r="E58" i="6"/>
  <c r="E56" i="6"/>
  <c r="H56" i="6" s="1"/>
  <c r="E55" i="6"/>
  <c r="E54" i="6"/>
  <c r="E53" i="6"/>
  <c r="H53" i="6" s="1"/>
  <c r="E52" i="6"/>
  <c r="H52" i="6" s="1"/>
  <c r="E51" i="6"/>
  <c r="E50" i="6"/>
  <c r="E49" i="6"/>
  <c r="H49" i="6" s="1"/>
  <c r="E48" i="6"/>
  <c r="H48" i="6" s="1"/>
  <c r="E47" i="6"/>
  <c r="E46" i="6"/>
  <c r="E45" i="6"/>
  <c r="H45" i="6" s="1"/>
  <c r="E44" i="6"/>
  <c r="H44" i="6" s="1"/>
  <c r="E42" i="6"/>
  <c r="E41" i="6"/>
  <c r="H41" i="6" s="1"/>
  <c r="E40" i="6"/>
  <c r="H40" i="6" s="1"/>
  <c r="E39" i="6"/>
  <c r="E38" i="6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H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E33" i="6" s="1"/>
  <c r="C23" i="6"/>
  <c r="C13" i="6"/>
  <c r="C5" i="6"/>
  <c r="C42" i="5" l="1"/>
  <c r="E16" i="8"/>
  <c r="E43" i="6"/>
  <c r="H43" i="6" s="1"/>
  <c r="H33" i="6"/>
  <c r="E23" i="6"/>
  <c r="H23" i="6" s="1"/>
  <c r="E13" i="6"/>
  <c r="H13" i="6" s="1"/>
  <c r="H25" i="5"/>
  <c r="H6" i="5"/>
  <c r="H16" i="5"/>
  <c r="G77" i="6"/>
  <c r="F77" i="6"/>
  <c r="H6" i="8"/>
  <c r="H16" i="8" s="1"/>
  <c r="E6" i="5"/>
  <c r="H13" i="5"/>
  <c r="H38" i="5"/>
  <c r="H36" i="5" s="1"/>
  <c r="C77" i="6"/>
  <c r="D77" i="6"/>
  <c r="E5" i="6"/>
  <c r="D42" i="5"/>
  <c r="F42" i="5"/>
  <c r="G42" i="5"/>
  <c r="E25" i="5"/>
  <c r="E16" i="5"/>
  <c r="E42" i="5" s="1"/>
  <c r="H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<sst xmlns="http://schemas.openxmlformats.org/spreadsheetml/2006/main" count="207" uniqueCount="146">
  <si>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</si>
  <si>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</si>
  <si>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</si>
  <si>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</si>
  <si>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</si>
  <si>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</si>
  <si>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</si>
  <si>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</si>
  <si>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</si>
  <si>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</si>
  <si>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</si>
  <si>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</si>
  <si>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</si>
  <si>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</si>
  <si>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</si>
  <si>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</si>
  <si>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</si>
  <si>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</si>
  <si>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</si>
  <si>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</si>
  <si>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</si>
  <si>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</si>
  <si>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</si>
  <si>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</si>
  <si>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</si>
  <si>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</si>
  <si>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</si>
  <si>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</si>
  <si>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</si>
  <si>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</si>
  <si>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</si>
  <si>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</si>
  <si>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</si>
  <si>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</si>
  <si>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</si>
  <si>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</si>
  <si>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</si>
  <si>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</si>
  <si>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</si>
  <si>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</si>
  <si>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</si>
  <si>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</si>
  <si>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</si>
  <si>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</si>
  <si>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</si>
  <si>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</si>
  <si>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</si>
  <si>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</si>
  <si>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</si>
  <si>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</si>
  <si>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</si>
  <si>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</si>
  <si>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</si>
  <si>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</si>
  <si>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</si>
  <si>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</si>
  <si>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</si>
  <si>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</si>
  <si>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</si>
  <si>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</si>
  <si>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</si>
  <si>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</si>
  <si>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</si>
  <si>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</si>
  <si>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</si>
  <si>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</si>
  <si>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</si>
  <si>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</si>
  <si>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</si>
  <si>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</si>
  <si>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</si>
  <si>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</si>
  <si>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</si>
  <si>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</si>
  <si>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</si>
  <si>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</si>
  <si>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</si>
  <si>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</si>
  <si>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</si>
  <si>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</si>
  <si>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</si>
  <si>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</si>
  <si>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</si>
  <si>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</si>
  <si>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</si>
  <si>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</si>
  <si>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</si>
  <si>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</si>
  <si>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</si>
  <si>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</si>
  <si>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</si>
  <si>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</si>
  <si>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</si>
  <si>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</si>
  <si>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</si>
  <si>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</si>
  <si>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</si>
  <si>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</si>
  <si>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</si>
  <si>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</si>
  <si>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</si>
  <si>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</si>
  <si>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</si>
  <si>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</si>
  <si>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</si>
  <si>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</si>
  <si>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</si>
  <si>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</si>
  <si>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</si>
  <si>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</si>
  <si>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</si>
  <si>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</si>
  <si>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</si>
  <si>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</si>
  <si>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</si>
  <si>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</si>
  <si>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</si>
  <si>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</si>
  <si>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</si>
  <si>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</si>
  <si>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</si>
  <si>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</si>
  <si>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</si>
  <si>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</si>
  <si>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</si>
  <si>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</si>
  <si>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</si>
  <si>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</si>
  <si>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JUNIO DEL 2020</t>
  </si>
  <si>
    <t>JUNTA DE AGUA POTABLE Y ALCANTARILLADO DE COMONFORT, GTO.
ESTADO ANALÍTICO DEL EJERCICIO DEL PRESUPUESTO DE EGRESOS
Clasificación Económica (por Tipo de Gasto)
Del 1 de Enero al AL 30 DE JUNIO DEL 2020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</si>
  <si>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</si>
  <si>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</si>
  <si>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</si>
  <si>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</si>
  <si>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</si>
  <si>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</si>
  <si>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</si>
  <si>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</si>
  <si>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</si>
  <si>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</si>
  <si>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</si>
  <si>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JUNIO DEL 2020</t>
  </si>
  <si>
    <t>Gobierno (Federal/Estatal/Municipal) de JUNTA DE AGUA POTABLE Y ALCANTARILLADO DE COMONFORT, GTO.
Estado Analítico del Ejercicio del Presupuesto de Egresos
Clasificación Administrativa
Del 1 de Enero al AL 30 DE JUNIO DEL 2020</t>
  </si>
  <si>
    <t>Sector Paraestatal del Gobierno (Federal/Estatal/Municipal) de JUNTA DE AGUA POTABLE Y ALCANTARILLADO DE COMONFORT, GTO.
Estado Analítico del Ejercicio del Presupuesto de Egresos
Clasificación Administrativa
Del 1 de Enero al AL 30 DE JUNIO DEL 2020</t>
  </si>
  <si>
    <t>JUNTA DE AGUA POTABLE Y ALCANTARILLADO DE COMONFORT, GTO.
ESTADO ANALÍTICO DEL EJERCICIO DEL PRESUPUESTO DE EGRESOS
Clasificación Funcional (Finalidad y Función)
Del 1 de Enero 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</si>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</sst>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8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78</xdr:row>
      <xdr:rowOff>38099</xdr:rowOff>
    </xdr:from>
    <xdr:to>
      <xdr:col>5</xdr:col>
      <xdr:colOff>1000125</xdr:colOff>
      <xdr:row>84</xdr:row>
      <xdr:rowOff>104774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438275" y="11839574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21</xdr:row>
      <xdr:rowOff>0</xdr:rowOff>
    </xdr:from>
    <xdr:to>
      <xdr:col>6</xdr:col>
      <xdr:colOff>428625</xdr:colOff>
      <xdr:row>27</xdr:row>
      <xdr:rowOff>66675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790575" y="3657600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61</xdr:row>
      <xdr:rowOff>47625</xdr:rowOff>
    </xdr:from>
    <xdr:to>
      <xdr:col>6</xdr:col>
      <xdr:colOff>190500</xdr:colOff>
      <xdr:row>67</xdr:row>
      <xdr:rowOff>114300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304925" y="11220450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47</xdr:row>
      <xdr:rowOff>0</xdr:rowOff>
    </xdr:from>
    <xdr:to>
      <xdr:col>5</xdr:col>
      <xdr:colOff>790575</xdr:colOff>
      <xdr:row>53</xdr:row>
      <xdr:rowOff>66675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1257300" y="7515225"/>
          <a:ext cx="6715125" cy="923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opLeftCell="A49" workbookViewId="0">
      <selection activeCell="A78" sqref="A78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10535545.43</v>
      </c>
      <c r="D5" s="14">
        <f>SUM(D6:D12)</f>
        <v>45600</v>
      </c>
      <c r="E5" s="14">
        <f>C5+D5</f>
        <v>10581145.43</v>
      </c>
      <c r="F5" s="14">
        <f>SUM(F6:F12)</f>
        <v>4013085.4200000004</v>
      </c>
      <c r="G5" s="14">
        <f>SUM(G6:G12)</f>
        <v>4013085.4200000004</v>
      </c>
      <c r="H5" s="14">
        <f>E5-F5</f>
        <v>6568060.0099999998</v>
      </c>
    </row>
    <row r="6" spans="1:8" x14ac:dyDescent="0.2">
      <c r="A6" s="49">
        <v>1100</v>
      </c>
      <c r="B6" s="11" t="s">
        <v>70</v>
      </c>
      <c r="C6" s="15">
        <v>3296696.05</v>
      </c>
      <c r="D6" s="15">
        <v>-83002</v>
      </c>
      <c r="E6" s="15">
        <f t="shared" ref="E6:E69" si="0">C6+D6</f>
        <v>3213694.05</v>
      </c>
      <c r="F6" s="15">
        <v>1198484.54</v>
      </c>
      <c r="G6" s="15">
        <v>1198484.54</v>
      </c>
      <c r="H6" s="15">
        <f t="shared" ref="H6:H69" si="1">E6-F6</f>
        <v>2015209.5099999998</v>
      </c>
    </row>
    <row r="7" spans="1:8" x14ac:dyDescent="0.2">
      <c r="A7" s="49">
        <v>1200</v>
      </c>
      <c r="B7" s="11" t="s">
        <v>71</v>
      </c>
      <c r="C7" s="15">
        <v>3912059.67</v>
      </c>
      <c r="D7" s="15">
        <v>0</v>
      </c>
      <c r="E7" s="15">
        <f t="shared" si="0"/>
        <v>3912059.67</v>
      </c>
      <c r="F7" s="15">
        <v>1820642.66</v>
      </c>
      <c r="G7" s="15">
        <v>1820642.66</v>
      </c>
      <c r="H7" s="15">
        <f t="shared" si="1"/>
        <v>2091417.01</v>
      </c>
    </row>
    <row r="8" spans="1:8" x14ac:dyDescent="0.2">
      <c r="A8" s="49">
        <v>1300</v>
      </c>
      <c r="B8" s="11" t="s">
        <v>72</v>
      </c>
      <c r="C8" s="15">
        <v>1622525.78</v>
      </c>
      <c r="D8" s="15">
        <v>132202</v>
      </c>
      <c r="E8" s="15">
        <f t="shared" si="0"/>
        <v>1754727.78</v>
      </c>
      <c r="F8" s="15">
        <v>386298.16</v>
      </c>
      <c r="G8" s="15">
        <v>386298.16</v>
      </c>
      <c r="H8" s="15">
        <f t="shared" si="1"/>
        <v>1368429.62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1704263.93</v>
      </c>
      <c r="D10" s="15">
        <v>-3600</v>
      </c>
      <c r="E10" s="15">
        <f t="shared" si="0"/>
        <v>1700663.93</v>
      </c>
      <c r="F10" s="15">
        <v>607660.06000000006</v>
      </c>
      <c r="G10" s="15">
        <v>607660.06000000006</v>
      </c>
      <c r="H10" s="15">
        <f t="shared" si="1"/>
        <v>1093003.8699999999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2186500</v>
      </c>
      <c r="D13" s="15">
        <f>SUM(D14:D22)</f>
        <v>-223873.8</v>
      </c>
      <c r="E13" s="15">
        <f t="shared" si="0"/>
        <v>1962626.2</v>
      </c>
      <c r="F13" s="15">
        <f>SUM(F14:F22)</f>
        <v>706235.34</v>
      </c>
      <c r="G13" s="15">
        <f>SUM(G14:G22)</f>
        <v>706235.34</v>
      </c>
      <c r="H13" s="15">
        <f t="shared" si="1"/>
        <v>1256390.8599999999</v>
      </c>
    </row>
    <row r="14" spans="1:8" x14ac:dyDescent="0.2">
      <c r="A14" s="49">
        <v>2100</v>
      </c>
      <c r="B14" s="11" t="s">
        <v>75</v>
      </c>
      <c r="C14" s="15">
        <v>165500</v>
      </c>
      <c r="D14" s="15">
        <v>0</v>
      </c>
      <c r="E14" s="15">
        <f t="shared" si="0"/>
        <v>165500</v>
      </c>
      <c r="F14" s="15">
        <v>59734.44</v>
      </c>
      <c r="G14" s="15">
        <v>59734.44</v>
      </c>
      <c r="H14" s="15">
        <f t="shared" si="1"/>
        <v>105765.56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4321</v>
      </c>
      <c r="G15" s="15">
        <v>4321</v>
      </c>
      <c r="H15" s="15">
        <f t="shared" si="1"/>
        <v>20679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20000</v>
      </c>
      <c r="E16" s="15">
        <f t="shared" si="0"/>
        <v>70000</v>
      </c>
      <c r="F16" s="15">
        <v>59080</v>
      </c>
      <c r="G16" s="15">
        <v>59080</v>
      </c>
      <c r="H16" s="15">
        <f t="shared" si="1"/>
        <v>10920</v>
      </c>
    </row>
    <row r="17" spans="1:8" x14ac:dyDescent="0.2">
      <c r="A17" s="49">
        <v>2400</v>
      </c>
      <c r="B17" s="11" t="s">
        <v>78</v>
      </c>
      <c r="C17" s="15">
        <v>686000</v>
      </c>
      <c r="D17" s="15">
        <v>-155000</v>
      </c>
      <c r="E17" s="15">
        <f t="shared" si="0"/>
        <v>531000</v>
      </c>
      <c r="F17" s="15">
        <v>143535.10999999999</v>
      </c>
      <c r="G17" s="15">
        <v>143535.10999999999</v>
      </c>
      <c r="H17" s="15">
        <f t="shared" si="1"/>
        <v>387464.89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39585</v>
      </c>
      <c r="G18" s="15">
        <v>39585</v>
      </c>
      <c r="H18" s="15">
        <f t="shared" si="1"/>
        <v>58915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-27600</v>
      </c>
      <c r="E19" s="15">
        <f t="shared" si="0"/>
        <v>672400</v>
      </c>
      <c r="F19" s="15">
        <v>214158.2</v>
      </c>
      <c r="G19" s="15">
        <v>214158.2</v>
      </c>
      <c r="H19" s="15">
        <f t="shared" si="1"/>
        <v>458241.8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38042.239999999998</v>
      </c>
      <c r="G20" s="15">
        <v>38042.239999999998</v>
      </c>
      <c r="H20" s="15">
        <f t="shared" si="1"/>
        <v>51957.760000000002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371500</v>
      </c>
      <c r="D22" s="15">
        <v>-61273.8</v>
      </c>
      <c r="E22" s="15">
        <f t="shared" si="0"/>
        <v>310226.2</v>
      </c>
      <c r="F22" s="15">
        <v>147779.35</v>
      </c>
      <c r="G22" s="15">
        <v>147779.35</v>
      </c>
      <c r="H22" s="15">
        <f t="shared" si="1"/>
        <v>162446.85</v>
      </c>
    </row>
    <row r="23" spans="1:8" x14ac:dyDescent="0.2">
      <c r="A23" s="48" t="s">
        <v>63</v>
      </c>
      <c r="B23" s="7"/>
      <c r="C23" s="15">
        <f>SUM(C24:C32)</f>
        <v>11660157.91</v>
      </c>
      <c r="D23" s="15">
        <f>SUM(D24:D32)</f>
        <v>37773.799999999988</v>
      </c>
      <c r="E23" s="15">
        <f t="shared" si="0"/>
        <v>11697931.710000001</v>
      </c>
      <c r="F23" s="15">
        <f>SUM(F24:F32)</f>
        <v>7044425.6999999993</v>
      </c>
      <c r="G23" s="15">
        <f>SUM(G24:G32)</f>
        <v>7044425.6999999993</v>
      </c>
      <c r="H23" s="15">
        <f t="shared" si="1"/>
        <v>4653506.0100000016</v>
      </c>
    </row>
    <row r="24" spans="1:8" x14ac:dyDescent="0.2">
      <c r="A24" s="49">
        <v>3100</v>
      </c>
      <c r="B24" s="11" t="s">
        <v>84</v>
      </c>
      <c r="C24" s="15">
        <v>8679255.2400000002</v>
      </c>
      <c r="D24" s="15">
        <v>0</v>
      </c>
      <c r="E24" s="15">
        <f t="shared" si="0"/>
        <v>8679255.2400000002</v>
      </c>
      <c r="F24" s="15">
        <v>5852246.7699999996</v>
      </c>
      <c r="G24" s="15">
        <v>5852246.7699999996</v>
      </c>
      <c r="H24" s="15">
        <f t="shared" si="1"/>
        <v>2827008.4700000007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-65000</v>
      </c>
      <c r="E25" s="15">
        <f t="shared" si="0"/>
        <v>90000</v>
      </c>
      <c r="F25" s="15">
        <v>13433.96</v>
      </c>
      <c r="G25" s="15">
        <v>13433.96</v>
      </c>
      <c r="H25" s="15">
        <f t="shared" si="1"/>
        <v>76566.040000000008</v>
      </c>
    </row>
    <row r="26" spans="1:8" x14ac:dyDescent="0.2">
      <c r="A26" s="49">
        <v>3300</v>
      </c>
      <c r="B26" s="11" t="s">
        <v>86</v>
      </c>
      <c r="C26" s="15">
        <v>200000</v>
      </c>
      <c r="D26" s="15">
        <v>300000</v>
      </c>
      <c r="E26" s="15">
        <f t="shared" si="0"/>
        <v>500000</v>
      </c>
      <c r="F26" s="15">
        <v>99680</v>
      </c>
      <c r="G26" s="15">
        <v>99680</v>
      </c>
      <c r="H26" s="15">
        <f t="shared" si="1"/>
        <v>400320</v>
      </c>
    </row>
    <row r="27" spans="1:8" x14ac:dyDescent="0.2">
      <c r="A27" s="49">
        <v>3400</v>
      </c>
      <c r="B27" s="11" t="s">
        <v>87</v>
      </c>
      <c r="C27" s="15">
        <v>151000</v>
      </c>
      <c r="D27" s="15">
        <v>-56726.2</v>
      </c>
      <c r="E27" s="15">
        <f t="shared" si="0"/>
        <v>94273.8</v>
      </c>
      <c r="F27" s="15">
        <v>92785.63</v>
      </c>
      <c r="G27" s="15">
        <v>92785.63</v>
      </c>
      <c r="H27" s="15">
        <f t="shared" si="1"/>
        <v>1488.1699999999983</v>
      </c>
    </row>
    <row r="28" spans="1:8" x14ac:dyDescent="0.2">
      <c r="A28" s="49">
        <v>3500</v>
      </c>
      <c r="B28" s="11" t="s">
        <v>88</v>
      </c>
      <c r="C28" s="15">
        <v>490500</v>
      </c>
      <c r="D28" s="15">
        <v>-140500</v>
      </c>
      <c r="E28" s="15">
        <f t="shared" si="0"/>
        <v>350000</v>
      </c>
      <c r="F28" s="15">
        <v>239529.83</v>
      </c>
      <c r="G28" s="15">
        <v>239529.83</v>
      </c>
      <c r="H28" s="15">
        <f t="shared" si="1"/>
        <v>110470.17000000001</v>
      </c>
    </row>
    <row r="29" spans="1:8" x14ac:dyDescent="0.2">
      <c r="A29" s="49">
        <v>3600</v>
      </c>
      <c r="B29" s="11" t="s">
        <v>89</v>
      </c>
      <c r="C29" s="15">
        <v>55700</v>
      </c>
      <c r="D29" s="15">
        <v>0</v>
      </c>
      <c r="E29" s="15">
        <f t="shared" si="0"/>
        <v>55700</v>
      </c>
      <c r="F29" s="15">
        <v>17820.05</v>
      </c>
      <c r="G29" s="15">
        <v>17820.05</v>
      </c>
      <c r="H29" s="15">
        <f t="shared" si="1"/>
        <v>37879.949999999997</v>
      </c>
    </row>
    <row r="30" spans="1:8" x14ac:dyDescent="0.2">
      <c r="A30" s="49">
        <v>3700</v>
      </c>
      <c r="B30" s="11" t="s">
        <v>90</v>
      </c>
      <c r="C30" s="15">
        <v>9000</v>
      </c>
      <c r="D30" s="15">
        <v>0</v>
      </c>
      <c r="E30" s="15">
        <f t="shared" si="0"/>
        <v>9000</v>
      </c>
      <c r="F30" s="15">
        <v>1852.46</v>
      </c>
      <c r="G30" s="15">
        <v>1852.46</v>
      </c>
      <c r="H30" s="15">
        <f t="shared" si="1"/>
        <v>7147.54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1918202.67</v>
      </c>
      <c r="D32" s="15">
        <v>0</v>
      </c>
      <c r="E32" s="15">
        <f t="shared" si="0"/>
        <v>1918202.67</v>
      </c>
      <c r="F32" s="15">
        <v>727077</v>
      </c>
      <c r="G32" s="15">
        <v>727077</v>
      </c>
      <c r="H32" s="15">
        <f t="shared" si="1"/>
        <v>1191125.67</v>
      </c>
    </row>
    <row r="33" spans="1:8" x14ac:dyDescent="0.2">
      <c r="A33" s="48" t="s">
        <v>64</v>
      </c>
      <c r="B33" s="7"/>
      <c r="C33" s="15">
        <f>SUM(C34:C42)</f>
        <v>61035.32</v>
      </c>
      <c r="D33" s="15">
        <f>SUM(D34:D42)</f>
        <v>46500</v>
      </c>
      <c r="E33" s="15">
        <f t="shared" si="0"/>
        <v>107535.32</v>
      </c>
      <c r="F33" s="15">
        <f>SUM(F34:F42)</f>
        <v>43000.160000000003</v>
      </c>
      <c r="G33" s="15">
        <f>SUM(G34:G42)</f>
        <v>43000.160000000003</v>
      </c>
      <c r="H33" s="15">
        <f t="shared" si="1"/>
        <v>64535.16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46500</v>
      </c>
      <c r="E37" s="15">
        <f t="shared" si="0"/>
        <v>46500</v>
      </c>
      <c r="F37" s="15">
        <v>0</v>
      </c>
      <c r="G37" s="15">
        <v>0</v>
      </c>
      <c r="H37" s="15">
        <f t="shared" si="1"/>
        <v>46500</v>
      </c>
    </row>
    <row r="38" spans="1:8" x14ac:dyDescent="0.2">
      <c r="A38" s="49">
        <v>4500</v>
      </c>
      <c r="B38" s="11" t="s">
        <v>41</v>
      </c>
      <c r="C38" s="15">
        <v>61035.32</v>
      </c>
      <c r="D38" s="15">
        <v>0</v>
      </c>
      <c r="E38" s="15">
        <f t="shared" si="0"/>
        <v>61035.32</v>
      </c>
      <c r="F38" s="15">
        <v>43000.160000000003</v>
      </c>
      <c r="G38" s="15">
        <v>43000.160000000003</v>
      </c>
      <c r="H38" s="15">
        <f t="shared" si="1"/>
        <v>18035.159999999996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120000</v>
      </c>
      <c r="D43" s="15">
        <f>SUM(D44:D52)</f>
        <v>94000</v>
      </c>
      <c r="E43" s="15">
        <f t="shared" si="0"/>
        <v>214000</v>
      </c>
      <c r="F43" s="15">
        <f>SUM(F44:F52)</f>
        <v>93986.55</v>
      </c>
      <c r="G43" s="15">
        <f>SUM(G44:G52)</f>
        <v>93986.55</v>
      </c>
      <c r="H43" s="15">
        <f t="shared" si="1"/>
        <v>120013.45</v>
      </c>
    </row>
    <row r="44" spans="1:8" x14ac:dyDescent="0.2">
      <c r="A44" s="49">
        <v>5100</v>
      </c>
      <c r="B44" s="11" t="s">
        <v>99</v>
      </c>
      <c r="C44" s="15">
        <v>46000</v>
      </c>
      <c r="D44" s="15">
        <v>0</v>
      </c>
      <c r="E44" s="15">
        <f t="shared" si="0"/>
        <v>46000</v>
      </c>
      <c r="F44" s="15">
        <v>0</v>
      </c>
      <c r="G44" s="15">
        <v>0</v>
      </c>
      <c r="H44" s="15">
        <f t="shared" si="1"/>
        <v>46000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44000</v>
      </c>
      <c r="D47" s="15">
        <v>0</v>
      </c>
      <c r="E47" s="15">
        <f t="shared" si="0"/>
        <v>44000</v>
      </c>
      <c r="F47" s="15">
        <v>0</v>
      </c>
      <c r="G47" s="15">
        <v>0</v>
      </c>
      <c r="H47" s="15">
        <f t="shared" si="1"/>
        <v>44000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30000</v>
      </c>
      <c r="D49" s="15">
        <v>94000</v>
      </c>
      <c r="E49" s="15">
        <f t="shared" si="0"/>
        <v>124000</v>
      </c>
      <c r="F49" s="15">
        <v>93986.55</v>
      </c>
      <c r="G49" s="15">
        <v>93986.55</v>
      </c>
      <c r="H49" s="15">
        <f t="shared" si="1"/>
        <v>30013.449999999997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24563238.66</v>
      </c>
      <c r="D77" s="17">
        <f t="shared" si="4"/>
        <v>0</v>
      </c>
      <c r="E77" s="17">
        <f t="shared" si="4"/>
        <v>24563238.66</v>
      </c>
      <c r="F77" s="17">
        <f t="shared" si="4"/>
        <v>11900733.170000002</v>
      </c>
      <c r="G77" s="17">
        <f t="shared" si="4"/>
        <v>11900733.170000002</v>
      </c>
      <c r="H77" s="17">
        <f t="shared" si="4"/>
        <v>12662505.49</v>
      </c>
    </row>
    <row r="78" spans="1:8" x14ac:dyDescent="0.2">
      <c r="A78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GridLines="0" zoomScaleNormal="100" workbookViewId="0">
      <selection activeCell="A17" sqref="A17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24382203.34</v>
      </c>
      <c r="D6" s="50">
        <v>-94000</v>
      </c>
      <c r="E6" s="50">
        <f>C6+D6</f>
        <v>24288203.34</v>
      </c>
      <c r="F6" s="50">
        <v>11763746.460000001</v>
      </c>
      <c r="G6" s="50">
        <v>11763746.460000001</v>
      </c>
      <c r="H6" s="50">
        <f>E6-F6</f>
        <v>12524456.879999999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120000</v>
      </c>
      <c r="D8" s="50">
        <v>94000</v>
      </c>
      <c r="E8" s="50">
        <f>C8+D8</f>
        <v>214000</v>
      </c>
      <c r="F8" s="50">
        <v>93986.55</v>
      </c>
      <c r="G8" s="50">
        <v>93986.55</v>
      </c>
      <c r="H8" s="50">
        <f>E8-F8</f>
        <v>120013.45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61035.32</v>
      </c>
      <c r="D12" s="50">
        <v>0</v>
      </c>
      <c r="E12" s="50">
        <f>C12+D12</f>
        <v>61035.32</v>
      </c>
      <c r="F12" s="50">
        <v>43000.160000000003</v>
      </c>
      <c r="G12" s="50">
        <v>43000.160000000003</v>
      </c>
      <c r="H12" s="50">
        <f>E12-F12</f>
        <v>18035.159999999996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24563238.66</v>
      </c>
      <c r="D16" s="17">
        <f>SUM(D6+D8+D10+D12+D14)</f>
        <v>0</v>
      </c>
      <c r="E16" s="17">
        <f>SUM(E6+E8+E10+E12+E14)</f>
        <v>24563238.66</v>
      </c>
      <c r="F16" s="17">
        <f t="shared" ref="F16:H16" si="0">SUM(F6+F8+F10+F12+F14)</f>
        <v>11900733.170000002</v>
      </c>
      <c r="G16" s="17">
        <f t="shared" si="0"/>
        <v>11900733.170000002</v>
      </c>
      <c r="H16" s="17">
        <f t="shared" si="0"/>
        <v>12662505.489999998</v>
      </c>
    </row>
    <row r="17" spans="1:1" x14ac:dyDescent="0.2">
      <c r="A17" s="52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opLeftCell="A31" workbookViewId="0">
      <selection activeCell="A57" sqref="A57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141</v>
      </c>
      <c r="B1" s="54"/>
      <c r="C1" s="54"/>
      <c r="D1" s="54"/>
      <c r="E1" s="54"/>
      <c r="F1" s="54"/>
      <c r="G1" s="54"/>
      <c r="H1" s="55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2408795.79</v>
      </c>
      <c r="D7" s="15">
        <v>46500</v>
      </c>
      <c r="E7" s="15">
        <f>C7+D7</f>
        <v>2455295.79</v>
      </c>
      <c r="F7" s="15">
        <v>895858.96</v>
      </c>
      <c r="G7" s="15">
        <v>895858.96</v>
      </c>
      <c r="H7" s="15">
        <f>E7-F7</f>
        <v>1559436.83</v>
      </c>
    </row>
    <row r="8" spans="1:8" x14ac:dyDescent="0.2">
      <c r="A8" s="4" t="s">
        <v>131</v>
      </c>
      <c r="B8" s="22"/>
      <c r="C8" s="15">
        <v>3709095.33</v>
      </c>
      <c r="D8" s="15">
        <v>279273.8</v>
      </c>
      <c r="E8" s="15">
        <f t="shared" ref="E8:E13" si="0">C8+D8</f>
        <v>3988369.13</v>
      </c>
      <c r="F8" s="15">
        <v>1407017.35</v>
      </c>
      <c r="G8" s="15">
        <v>1407017.35</v>
      </c>
      <c r="H8" s="15">
        <f t="shared" ref="H8:H13" si="1">E8-F8</f>
        <v>2581351.7799999998</v>
      </c>
    </row>
    <row r="9" spans="1:8" x14ac:dyDescent="0.2">
      <c r="A9" s="4" t="s">
        <v>132</v>
      </c>
      <c r="B9" s="22"/>
      <c r="C9" s="15">
        <v>138646.23000000001</v>
      </c>
      <c r="D9" s="15">
        <v>8000</v>
      </c>
      <c r="E9" s="15">
        <f t="shared" si="0"/>
        <v>146646.23000000001</v>
      </c>
      <c r="F9" s="15">
        <v>67585.45</v>
      </c>
      <c r="G9" s="15">
        <v>67585.45</v>
      </c>
      <c r="H9" s="15">
        <f t="shared" si="1"/>
        <v>79060.780000000013</v>
      </c>
    </row>
    <row r="10" spans="1:8" x14ac:dyDescent="0.2">
      <c r="A10" s="4" t="s">
        <v>133</v>
      </c>
      <c r="B10" s="22"/>
      <c r="C10" s="15">
        <v>137646.23000000001</v>
      </c>
      <c r="D10" s="15">
        <v>0</v>
      </c>
      <c r="E10" s="15">
        <f t="shared" si="0"/>
        <v>137646.23000000001</v>
      </c>
      <c r="F10" s="15">
        <v>58685.45</v>
      </c>
      <c r="G10" s="15">
        <v>58685.45</v>
      </c>
      <c r="H10" s="15">
        <f t="shared" si="1"/>
        <v>78960.780000000013</v>
      </c>
    </row>
    <row r="11" spans="1:8" x14ac:dyDescent="0.2">
      <c r="A11" s="4" t="s">
        <v>134</v>
      </c>
      <c r="B11" s="22"/>
      <c r="C11" s="15">
        <v>383769.93</v>
      </c>
      <c r="D11" s="15">
        <v>0</v>
      </c>
      <c r="E11" s="15">
        <f t="shared" si="0"/>
        <v>383769.93</v>
      </c>
      <c r="F11" s="15">
        <v>45744.72</v>
      </c>
      <c r="G11" s="15">
        <v>45744.72</v>
      </c>
      <c r="H11" s="15">
        <f t="shared" si="1"/>
        <v>338025.20999999996</v>
      </c>
    </row>
    <row r="12" spans="1:8" x14ac:dyDescent="0.2">
      <c r="A12" s="4" t="s">
        <v>135</v>
      </c>
      <c r="B12" s="22"/>
      <c r="C12" s="15">
        <v>215846.23</v>
      </c>
      <c r="D12" s="15">
        <v>0</v>
      </c>
      <c r="E12" s="15">
        <f t="shared" si="0"/>
        <v>215846.23</v>
      </c>
      <c r="F12" s="15">
        <v>77935.45</v>
      </c>
      <c r="G12" s="15">
        <v>77935.45</v>
      </c>
      <c r="H12" s="15">
        <f t="shared" si="1"/>
        <v>137910.78000000003</v>
      </c>
    </row>
    <row r="13" spans="1:8" x14ac:dyDescent="0.2">
      <c r="A13" s="4" t="s">
        <v>136</v>
      </c>
      <c r="B13" s="22"/>
      <c r="C13" s="15">
        <v>2398841.12</v>
      </c>
      <c r="D13" s="15">
        <v>-34000</v>
      </c>
      <c r="E13" s="15">
        <f t="shared" si="0"/>
        <v>2364841.12</v>
      </c>
      <c r="F13" s="15">
        <v>900162.9</v>
      </c>
      <c r="G13" s="15">
        <v>900162.9</v>
      </c>
      <c r="H13" s="15">
        <f t="shared" si="1"/>
        <v>1464678.2200000002</v>
      </c>
    </row>
    <row r="14" spans="1:8" x14ac:dyDescent="0.2">
      <c r="A14" s="4" t="s">
        <v>137</v>
      </c>
      <c r="B14" s="22"/>
      <c r="C14" s="15">
        <v>645304.11</v>
      </c>
      <c r="D14" s="15">
        <v>0</v>
      </c>
      <c r="E14" s="15">
        <f t="shared" ref="E14" si="2">C14+D14</f>
        <v>645304.11</v>
      </c>
      <c r="F14" s="15">
        <v>373334.52</v>
      </c>
      <c r="G14" s="15">
        <v>373334.52</v>
      </c>
      <c r="H14" s="15">
        <f t="shared" ref="H14" si="3">E14-F14</f>
        <v>271969.58999999997</v>
      </c>
    </row>
    <row r="15" spans="1:8" x14ac:dyDescent="0.2">
      <c r="A15" s="4" t="s">
        <v>138</v>
      </c>
      <c r="B15" s="22"/>
      <c r="C15" s="15">
        <v>272472.38</v>
      </c>
      <c r="D15" s="15">
        <v>0</v>
      </c>
      <c r="E15" s="15">
        <f t="shared" ref="E15" si="4">C15+D15</f>
        <v>272472.38</v>
      </c>
      <c r="F15" s="15">
        <v>103869.62</v>
      </c>
      <c r="G15" s="15">
        <v>103869.62</v>
      </c>
      <c r="H15" s="15">
        <f t="shared" ref="H15" si="5">E15-F15</f>
        <v>168602.76</v>
      </c>
    </row>
    <row r="16" spans="1:8" x14ac:dyDescent="0.2">
      <c r="A16" s="4" t="s">
        <v>139</v>
      </c>
      <c r="B16" s="22"/>
      <c r="C16" s="15">
        <v>10930264.300000001</v>
      </c>
      <c r="D16" s="15">
        <v>-33273.800000000003</v>
      </c>
      <c r="E16" s="15">
        <f t="shared" ref="E16" si="6">C16+D16</f>
        <v>10896990.5</v>
      </c>
      <c r="F16" s="15">
        <v>6921155.1200000001</v>
      </c>
      <c r="G16" s="15">
        <v>6921155.1200000001</v>
      </c>
      <c r="H16" s="15">
        <f t="shared" ref="H16" si="7">E16-F16</f>
        <v>3975835.38</v>
      </c>
    </row>
    <row r="17" spans="1:8" x14ac:dyDescent="0.2">
      <c r="A17" s="4" t="s">
        <v>140</v>
      </c>
      <c r="B17" s="22"/>
      <c r="C17" s="15">
        <v>3322557.01</v>
      </c>
      <c r="D17" s="15">
        <v>-266500</v>
      </c>
      <c r="E17" s="15">
        <f t="shared" ref="E17" si="8">C17+D17</f>
        <v>3056057.01</v>
      </c>
      <c r="F17" s="15">
        <v>1049383.6299999999</v>
      </c>
      <c r="G17" s="15">
        <v>1049383.6299999999</v>
      </c>
      <c r="H17" s="15">
        <f t="shared" ref="H17" si="9">E17-F17</f>
        <v>2006673.38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24563238.660000004</v>
      </c>
      <c r="D20" s="23">
        <f t="shared" si="10"/>
        <v>0</v>
      </c>
      <c r="E20" s="23">
        <f t="shared" si="10"/>
        <v>24563238.659999996</v>
      </c>
      <c r="F20" s="23">
        <f t="shared" si="10"/>
        <v>11900733.170000002</v>
      </c>
      <c r="G20" s="23">
        <f t="shared" si="10"/>
        <v>11900733.170000002</v>
      </c>
      <c r="H20" s="23">
        <f t="shared" si="10"/>
        <v>12662505.489999998</v>
      </c>
    </row>
    <row r="23" spans="1:8" ht="45" customHeight="1" x14ac:dyDescent="0.2">
      <c r="A23" s="53" t="s">
        <v>142</v>
      </c>
      <c r="B23" s="54"/>
      <c r="C23" s="54"/>
      <c r="D23" s="54"/>
      <c r="E23" s="54"/>
      <c r="F23" s="54"/>
      <c r="G23" s="54"/>
      <c r="H23" s="55"/>
    </row>
    <row r="25" spans="1:8" x14ac:dyDescent="0.2">
      <c r="A25" s="58" t="s">
        <v>54</v>
      </c>
      <c r="B25" s="59"/>
      <c r="C25" s="53" t="s">
        <v>60</v>
      </c>
      <c r="D25" s="54"/>
      <c r="E25" s="54"/>
      <c r="F25" s="54"/>
      <c r="G25" s="55"/>
      <c r="H25" s="56" t="s">
        <v>59</v>
      </c>
    </row>
    <row r="26" spans="1:8" ht="22.5" x14ac:dyDescent="0.2">
      <c r="A26" s="60"/>
      <c r="B26" s="61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7"/>
    </row>
    <row r="27" spans="1:8" x14ac:dyDescent="0.2">
      <c r="A27" s="62"/>
      <c r="B27" s="63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3" t="s">
        <v>143</v>
      </c>
      <c r="B37" s="54"/>
      <c r="C37" s="54"/>
      <c r="D37" s="54"/>
      <c r="E37" s="54"/>
      <c r="F37" s="54"/>
      <c r="G37" s="54"/>
      <c r="H37" s="55"/>
    </row>
    <row r="38" spans="1:8" x14ac:dyDescent="0.2">
      <c r="A38" s="58" t="s">
        <v>54</v>
      </c>
      <c r="B38" s="59"/>
      <c r="C38" s="53" t="s">
        <v>60</v>
      </c>
      <c r="D38" s="54"/>
      <c r="E38" s="54"/>
      <c r="F38" s="54"/>
      <c r="G38" s="55"/>
      <c r="H38" s="56" t="s">
        <v>59</v>
      </c>
    </row>
    <row r="39" spans="1:8" ht="22.5" x14ac:dyDescent="0.2">
      <c r="A39" s="60"/>
      <c r="B39" s="61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7"/>
    </row>
    <row r="40" spans="1:8" x14ac:dyDescent="0.2">
      <c r="A40" s="62"/>
      <c r="B40" s="63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A57" s="52" t="s">
        <v>145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144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24563238.66</v>
      </c>
      <c r="D16" s="15">
        <f t="shared" si="3"/>
        <v>0</v>
      </c>
      <c r="E16" s="15">
        <f t="shared" si="3"/>
        <v>24563238.66</v>
      </c>
      <c r="F16" s="15">
        <f t="shared" si="3"/>
        <v>11900733.17</v>
      </c>
      <c r="G16" s="15">
        <f t="shared" si="3"/>
        <v>11900733.17</v>
      </c>
      <c r="H16" s="15">
        <f t="shared" si="3"/>
        <v>12662505.490000002</v>
      </c>
    </row>
    <row r="17" spans="1:8" x14ac:dyDescent="0.2">
      <c r="A17" s="38"/>
      <c r="B17" s="42" t="s">
        <v>45</v>
      </c>
      <c r="C17" s="15">
        <v>23645462.170000002</v>
      </c>
      <c r="D17" s="15">
        <v>0</v>
      </c>
      <c r="E17" s="15">
        <f>C17+D17</f>
        <v>23645462.170000002</v>
      </c>
      <c r="F17" s="15">
        <v>11423529.029999999</v>
      </c>
      <c r="G17" s="15">
        <v>11423529.029999999</v>
      </c>
      <c r="H17" s="15">
        <f t="shared" ref="H17:H23" si="4">E17-F17</f>
        <v>12221933.140000002</v>
      </c>
    </row>
    <row r="18" spans="1:8" x14ac:dyDescent="0.2">
      <c r="A18" s="38"/>
      <c r="B18" s="42" t="s">
        <v>28</v>
      </c>
      <c r="C18" s="15">
        <v>917776.49</v>
      </c>
      <c r="D18" s="15">
        <v>0</v>
      </c>
      <c r="E18" s="15">
        <f t="shared" ref="E18:E23" si="5">C18+D18</f>
        <v>917776.49</v>
      </c>
      <c r="F18" s="15">
        <v>477204.14</v>
      </c>
      <c r="G18" s="15">
        <v>477204.14</v>
      </c>
      <c r="H18" s="15">
        <f t="shared" si="4"/>
        <v>440572.35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24563238.66</v>
      </c>
      <c r="D42" s="23">
        <f t="shared" si="12"/>
        <v>0</v>
      </c>
      <c r="E42" s="23">
        <f t="shared" si="12"/>
        <v>24563238.66</v>
      </c>
      <c r="F42" s="23">
        <f t="shared" si="12"/>
        <v>11900733.17</v>
      </c>
      <c r="G42" s="23">
        <f t="shared" si="12"/>
        <v>11900733.17</v>
      </c>
      <c r="H42" s="23">
        <f t="shared" si="12"/>
        <v>12662505.490000002</v>
      </c>
    </row>
    <row r="43" spans="1:8" x14ac:dyDescent="0.2">
      <c r="A43" s="52" t="s">
        <v>145</v>
      </c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toshiba_lap_inf</cp:lastModifiedBy>
  <cp:lastPrinted>2020-07-30T22:30:39Z</cp:lastPrinted>
  <dcterms:created xsi:type="dcterms:W3CDTF">2014-02-10T03:37:14Z</dcterms:created>
  <dcterms:modified xsi:type="dcterms:W3CDTF">2020-08-06T15:33:53Z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